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klaic\Desktop\Predmeti\2024\PN 32 24 Ventilacija\"/>
    </mc:Choice>
  </mc:AlternateContent>
  <xr:revisionPtr revIDLastSave="0" documentId="13_ncr:1_{D7835DC3-0E70-488F-94CA-5BE000290B49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ZLD-TUNEL" sheetId="1" r:id="rId1"/>
    <sheet name="REKAPITULACIJA" sheetId="2" r:id="rId2"/>
  </sheets>
  <calcPr calcId="191029"/>
</workbook>
</file>

<file path=xl/calcChain.xml><?xml version="1.0" encoding="utf-8"?>
<calcChain xmlns="http://schemas.openxmlformats.org/spreadsheetml/2006/main">
  <c r="F20" i="1" l="1"/>
  <c r="F71" i="1"/>
  <c r="F70" i="1"/>
  <c r="F69" i="1"/>
  <c r="F68" i="1"/>
  <c r="F66" i="1"/>
  <c r="F64" i="1"/>
  <c r="F62" i="1"/>
  <c r="F61" i="1"/>
  <c r="F60" i="1"/>
  <c r="F57" i="1"/>
  <c r="F73" i="1" s="1"/>
  <c r="F10" i="2" s="1"/>
  <c r="F10" i="1" l="1"/>
  <c r="F12" i="1"/>
  <c r="F15" i="1"/>
  <c r="F18" i="1"/>
  <c r="F50" i="1"/>
  <c r="F41" i="1"/>
  <c r="F42" i="1"/>
  <c r="F38" i="1"/>
  <c r="F37" i="1"/>
  <c r="F44" i="1"/>
  <c r="F30" i="1"/>
  <c r="F26" i="1"/>
  <c r="F34" i="1"/>
  <c r="F32" i="1"/>
  <c r="F46" i="1"/>
  <c r="F48" i="1"/>
  <c r="F28" i="1"/>
  <c r="F52" i="1" l="1"/>
  <c r="F9" i="2" s="1"/>
  <c r="F21" i="1"/>
  <c r="F8" i="2" s="1"/>
  <c r="F11" i="2" s="1"/>
  <c r="F12" i="2" l="1"/>
  <c r="F13" i="2" s="1"/>
</calcChain>
</file>

<file path=xl/sharedStrings.xml><?xml version="1.0" encoding="utf-8"?>
<sst xmlns="http://schemas.openxmlformats.org/spreadsheetml/2006/main" count="110" uniqueCount="75">
  <si>
    <t>Opis</t>
  </si>
  <si>
    <t>kom</t>
  </si>
  <si>
    <t/>
  </si>
  <si>
    <t>1.</t>
  </si>
  <si>
    <t>2.</t>
  </si>
  <si>
    <t>3.</t>
  </si>
  <si>
    <t>4.</t>
  </si>
  <si>
    <t>TROŠKOVNIK</t>
  </si>
  <si>
    <t>5.</t>
  </si>
  <si>
    <t>6.</t>
  </si>
  <si>
    <t>paušal</t>
  </si>
  <si>
    <t>Ukupno  :</t>
  </si>
  <si>
    <t>Sveukupno  :</t>
  </si>
  <si>
    <t>A.</t>
  </si>
  <si>
    <t>St.</t>
  </si>
  <si>
    <t>j.m.</t>
  </si>
  <si>
    <t>7.</t>
  </si>
  <si>
    <t>Cijena</t>
  </si>
  <si>
    <t>Iznos</t>
  </si>
  <si>
    <t>Kol.</t>
  </si>
  <si>
    <t xml:space="preserve"> SUSTAV ODSISNE  VENTILACIJE TUNELA</t>
  </si>
  <si>
    <t>Puštanje kompletnoga  sustava u rad , podešavanje na planirane protoke zraka, izrada  izviješća o probnom radu, obuka korisnika u korištenju sustava.</t>
  </si>
  <si>
    <t xml:space="preserve"> GRAĐEVINSKI I DRUGI  RADOVI </t>
  </si>
  <si>
    <t xml:space="preserve"> UKUPNO GRAĐEVINSKI I DRUGI RADOVI :</t>
  </si>
  <si>
    <t>B.</t>
  </si>
  <si>
    <t>kompl</t>
  </si>
  <si>
    <t>8.</t>
  </si>
  <si>
    <t>9.</t>
  </si>
  <si>
    <t>10.</t>
  </si>
  <si>
    <t>Zračna luka "Ruđer Bošković"</t>
  </si>
  <si>
    <t>Dobava i ugradba protukišnih žaluzina  na ispušnoj strani odsisnoga ventilatora  tunela. Žaluzine se ugrađuju u bočni  zid građevine koja će se izgraditi na postojećemu nepropusno zatvorenomu šahtu na završetku tunela uz TS 3. Žaluzine su  dimenzija BxH:1185x900</t>
  </si>
  <si>
    <r>
      <t xml:space="preserve">Dobava i ugradba  ventilatora za odsis   podzemnoga instalacijskog tunela. Ventilator je centrifugalnoga tipa s EC pogonskim elektromotorom ugrađenim izvan struje zraka.  Odabran je za radnu točku  10000 m3/h pri 90Pa. Radni napon 3x400V,50Hz. Isporučuje se s tipskim prekidačem za start i regulaciju broja okretaja   Angažirana  snaga pogonskog elektromotora max 2,49kW, struja max 3,87A, težina max 113kg.
U jediničnu cijenu uključena je podkonstrukcija   iz čeličnih pocinčanih profila UNP10 za oslanjanje (montažu)  ventilatora te tipska  fleksibilna spojnica </t>
    </r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>630 za priključenje na SPIRO cijev u pregradnomu zidu na usisnoj strani.</t>
    </r>
  </si>
  <si>
    <t xml:space="preserve"> UKUPNO SUSTAV ODSISNE VENTILACIJE TUNELA:</t>
  </si>
  <si>
    <t>Sustav odsisne ventilacije tunela</t>
  </si>
  <si>
    <t>m3</t>
  </si>
  <si>
    <t>m2</t>
  </si>
  <si>
    <t>Strojni i ručni iskop nasipnog materijala do stropne ploče tunela na poziciji odsisnoga ventilatora. Uključen i odvoz na deponiju. Pretpostavljene dimenzije cca195 x135cm x 60 cm</t>
  </si>
  <si>
    <t>zidovi</t>
  </si>
  <si>
    <t>ploča</t>
  </si>
  <si>
    <t>armatura</t>
  </si>
  <si>
    <t>kg</t>
  </si>
  <si>
    <t>Nabava, sječenje, savijanje i ugradnja armature B500B. U stavku je uračunata i izrada i postavljanje ankera, te distancera, jahača i kuka za pravilne razmake armature. Obračun paušalno 100kg/m3 betona. Točne količine će biti iskazane po izradi armaturnih planova i iskaza armature u izvedbenom projektu konstrukcije.</t>
  </si>
  <si>
    <t>Demontaža vrata na USISU 2 zraka i zbrinjavanje na otpadu. Vrata su dimenzija 110x220 cm u izvedbi iz čeličnih profila i čeličnoga lima.</t>
  </si>
  <si>
    <t>Planiranje i označavanje na objektu u suglasju s izvođačem instalaterskih radova, svih proboja u zidovima i stropu tunela prema nacrtnoj dokumentaciji.</t>
  </si>
  <si>
    <t>Strojno izrezivanje i uklanjanje završnoga sloja asfalt pretpostavljene debljine 12 cm  ( dimenzija cca 220 x180cm) na poziciji odsisnoga ventilatora.</t>
  </si>
  <si>
    <t>Strojno izrezivanje proboja  AxB : 126 x 70cm u stropnoj armirano betonskoj ploči tunela pretpostavljene debljine 28 cm, uz sva potebna podupiranja, razbijanje i vađenje dijelova a/b ploče te odvoz i zbrinjavanje na deponiju.</t>
  </si>
  <si>
    <t>izvedba ab građevine za smještaj odsisnoga ventilatora.  izvodi se u dimenzijama prema projektu, po detaljnoj razradi  građevinskoga stručnjaka kojega će u tu svrhu angažirati ponuđač (izvođač radova). Nabava, transport i ugradnja betona AB građevine, raznih dimenzija. Beton C30/37. Cijenom sadržana izrada, montaža i demontaža potrebne oplate. Ugradnja betona strojno pervibriranjem. U svemu prema statičkom proračunu</t>
  </si>
  <si>
    <t>ankeri, o16, l=70 cm ugrađeni s kemijskim tiplom, min 25 cm dubine u zdrav beton</t>
  </si>
  <si>
    <t>izvedba čelične konstrukcije za smještaj odsisnoga ventilatora. izvodi se u dimenzijama prema ovomu projektu, pretpostavljeno 7 kom UPN 120 profila, duljine 350 cm, po detaljnoj razradi  građevinskoga stručnjaka kojega će u tu svrhu angažirati ponuđač (izvođač radova). uključeno temeljni premazi, antikorozivni premaz i završni premaz</t>
  </si>
  <si>
    <t>Dobava materijala te izvedba poklopca otvora na građevini  za unošenje i servis odsisnoga ventilatora. Izvodi se termoizolacijskim panelom 200x138 cm debljine min 8cm obostrano obloženoim Al limom . Pričvršćenje na podlogu vijcima uz uporabu odgovarajuće brtve . Za urednu vodonepropusnost rubove panela izvset s okapnikom iz Al lima.</t>
  </si>
  <si>
    <t>Tamponiranje i asfaltiranje/betoniranje horizontalne površine oko nove kučice, od zarezanog plohe u asfaltu do vetrikalnog zida kučice</t>
  </si>
  <si>
    <t>C.</t>
  </si>
  <si>
    <t>Građevinski i drugi radovi</t>
  </si>
  <si>
    <t>Elektrotehnički radovi</t>
  </si>
  <si>
    <t xml:space="preserve"> ELEKTROTEHNIČKI RADOVI</t>
  </si>
  <si>
    <t>Prigradnja opreme u postojeći razvodni ormar GRO-R ISTOK unutar TS za napajanje i isključenje rada ventilatora (u slučaju požarnog alarma unutar tunela ili TS 3). Stavka uključuje prigradnju potrebne opreme, izradu konačne jednopolne sheme ormara, ispitivanje istog te izradu ispitnog lista. 
U ormar se prigrađuje sljedeća oprema:
- sklopnik snage, 3P, 5.5 kW, 24 VDC
- kompinirana zaštitna sklopka, 3P+N, 30 mA, C, 10 A
- UI modul sustava vatrodojave (ugradnja unutar kutije unutar ormara, dobava i programiranje u zasebnim stavkama)
- sav potrebni materijal za ožićenje opreme unutar ormara, dodatne uvodnice, redne stezaljke, kabelske veze  i ostalo.</t>
  </si>
  <si>
    <t xml:space="preserve">Dobava, ugradnja I spajanje na oba kraja kabelskih veza za napajanje I upravljanjem radom ventilatora. </t>
  </si>
  <si>
    <t>NYY 5×2,5 mm2</t>
  </si>
  <si>
    <t>m</t>
  </si>
  <si>
    <t>NYY 7×1,5 mm2</t>
  </si>
  <si>
    <t>PNT cijevi fi 32 sa svim nosačima, kutnim I spojnim elementima , te završnim elementima</t>
  </si>
  <si>
    <t>Električno spajanje ventilatora I ručnog regulatora</t>
  </si>
  <si>
    <t>kpl</t>
  </si>
  <si>
    <t>Ispitivanje nove električne instalacije s izradom protokola o ispitivanju u svemu prema Tehničkom propisu NN05/10.</t>
  </si>
  <si>
    <t>vatrodojavni modul s minimalno 1 izlazom (230 Vac ili 30Vdc, 5A), s mogućnosšću samoadresiranja, s integriranim izolatorom petlje, sukladan s normama HRN EN 54-17 I HRN EN 54-18 ili jednakovrijedno s nadžbuknom kutijom s uvodnicama za ugradnju istog.</t>
  </si>
  <si>
    <t>dobava ugradnja I spajanje na oba kraja vatrodojavnog kabela 2×2×0,8 mm2, oznake JE-H(St)H Bd Fe 180/E60</t>
  </si>
  <si>
    <t>PNT cijevi fi 20 sa svim nosačima, kutnim I spojnim elementima , te završnim elementima</t>
  </si>
  <si>
    <t xml:space="preserve"> UKUPNO ELEKTROTEHNIČKI RADOVI :</t>
  </si>
  <si>
    <t>Izrada projekta izvedenog stanja</t>
  </si>
  <si>
    <t>REKAPITULACIJA</t>
  </si>
  <si>
    <t xml:space="preserve">Provjera zatečenog stanja nakon demontaže i uklanjanja dijelova slojeva i obloga te izrada dimenzioniranja armirano betonskih i čeličnih nosivih elemenata u vidu elaborata </t>
  </si>
  <si>
    <r>
      <t>Dobava i ugradba vrata dimenzija cca 110x220cm s otvaranjem prema vani i s ovjesom desno, za ulaz u dio instalacijskoga podzemnog tunela pored TS1. Vrata su opremljena  protukišnom žaluzinom dimenzija BxH: 785X900mmu građenom u njihov gornji dio prema nacrtu, a u svrhu usisa dijela vanjskoga zraka za ventilaciju  i odvlaživanje tunela (USIS</t>
    </r>
    <r>
      <rPr>
        <i/>
        <sz val="11"/>
        <rFont val="Arial1"/>
        <charset val="238"/>
      </rPr>
      <t xml:space="preserve"> 2</t>
    </r>
    <r>
      <rPr>
        <sz val="11"/>
        <rFont val="Arial1"/>
        <charset val="238"/>
      </rPr>
      <t xml:space="preserve">).  
Kompletna vrata s ugradbenim okvirom i žaluzinom prema opisu izvedbena su s vatrootpornošću K90 (90 min). Isporučuju se s bravom s mogućnošću zaključavanja identično kao na .postojećim vratima. Uz vrata isporučuju se svi prateći dokazi o vatrootpornosti vrata kao cjeline (uključivo žaluzinu) sukladno propisima važećim u Republici Hrvatskoj. 
Točne dimenzije za izvedbu uzeti na objektu! </t>
    </r>
  </si>
  <si>
    <r>
      <t>Dobava, ugradnja</t>
    </r>
    <r>
      <rPr>
        <b/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</rPr>
      <t>i priprema za</t>
    </r>
    <r>
      <rPr>
        <sz val="11"/>
        <rFont val="Arial"/>
        <family val="2"/>
        <charset val="238"/>
      </rPr>
      <t xml:space="preserve"> spajanje elementa sustava za dojavu požara koji se odnosi na kabelske veze, te adresabilni izlazni modul za isključenje rada ventilatora u slučaju pojave požarnog alarma u zoni tunelske galerije I trafostanice TS 3. Module se povezuje na najbliži element vatrodojave u blizini:</t>
    </r>
  </si>
  <si>
    <t>RADOVI IZVEDBE VENTILACIJE INSTALACIJSKE GALERIJE</t>
  </si>
  <si>
    <t>PDV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</si>
</sst>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8">
    <font>
      <sz val="11"/>
      <name val="Arial"/>
      <family val="1"/>
    </font>
    <font>
      <b/>
      <sz val="16"/>
      <name val="Arial"/>
      <family val="1"/>
    </font>
    <font>
      <b/>
      <sz val="11"/>
      <name val="Arial4"/>
      <charset val="238"/>
    </font>
    <font>
      <b/>
      <sz val="12"/>
      <name val="Arial1"/>
      <charset val="238"/>
    </font>
    <font>
      <sz val="11"/>
      <color indexed="8"/>
      <name val="Arial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  <charset val="1"/>
    </font>
    <font>
      <sz val="11"/>
      <name val="Arial4"/>
      <charset val="238"/>
    </font>
    <font>
      <b/>
      <sz val="14"/>
      <name val="Calibri"/>
      <family val="2"/>
      <charset val="238"/>
    </font>
    <font>
      <sz val="10"/>
      <name val="Arial"/>
      <family val="1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1"/>
    </font>
    <font>
      <b/>
      <sz val="14"/>
      <name val="Arial1"/>
      <charset val="238"/>
    </font>
    <font>
      <b/>
      <sz val="10"/>
      <name val="Arial1"/>
      <charset val="238"/>
    </font>
    <font>
      <b/>
      <sz val="10"/>
      <name val="Arial"/>
      <family val="1"/>
    </font>
    <font>
      <b/>
      <sz val="12"/>
      <name val="Arial"/>
      <family val="2"/>
      <charset val="238"/>
    </font>
    <font>
      <sz val="11"/>
      <color rgb="FF0070C0"/>
      <name val="Arial"/>
      <family val="1"/>
    </font>
    <font>
      <sz val="10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sz val="11"/>
      <name val="Arial1"/>
      <charset val="238"/>
    </font>
    <font>
      <i/>
      <sz val="11"/>
      <name val="Arial1"/>
      <charset val="238"/>
    </font>
    <font>
      <sz val="11"/>
      <name val="Calibri"/>
      <family val="2"/>
      <charset val="238"/>
    </font>
    <font>
      <sz val="11"/>
      <color rgb="FFFF0000"/>
      <name val="Arial"/>
      <family val="2"/>
      <charset val="238"/>
    </font>
    <font>
      <sz val="11"/>
      <color rgb="FFFF0000"/>
      <name val="Arial1"/>
      <charset val="238"/>
    </font>
    <font>
      <sz val="10"/>
      <color rgb="FFFF0000"/>
      <name val="Arial"/>
      <family val="2"/>
      <charset val="238"/>
    </font>
    <font>
      <sz val="10"/>
      <name val="Times New Roman"/>
      <family val="1"/>
      <charset val="238"/>
    </font>
    <font>
      <sz val="11"/>
      <color rgb="FFFF0000"/>
      <name val="Arial"/>
      <family val="1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4"/>
      <charset val="238"/>
    </font>
    <font>
      <sz val="12"/>
      <name val="Arial"/>
      <family val="1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2" fillId="0" borderId="0"/>
    <xf numFmtId="0" fontId="12" fillId="0" borderId="0"/>
  </cellStyleXfs>
  <cellXfs count="130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 readingOrder="1"/>
    </xf>
    <xf numFmtId="0" fontId="7" fillId="0" borderId="0" xfId="0" applyFont="1" applyAlignment="1">
      <alignment horizontal="center"/>
    </xf>
    <xf numFmtId="49" fontId="6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justify" vertical="center"/>
    </xf>
    <xf numFmtId="49" fontId="9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17" fillId="0" borderId="0" xfId="0" applyNumberFormat="1" applyFont="1" applyAlignment="1">
      <alignment horizontal="left"/>
    </xf>
    <xf numFmtId="0" fontId="18" fillId="0" borderId="0" xfId="0" applyFont="1"/>
    <xf numFmtId="0" fontId="19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2" fontId="20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left" indent="1"/>
    </xf>
    <xf numFmtId="0" fontId="20" fillId="0" borderId="0" xfId="2" applyFont="1" applyAlignment="1">
      <alignment horizontal="center"/>
    </xf>
    <xf numFmtId="2" fontId="6" fillId="0" borderId="0" xfId="0" applyNumberFormat="1" applyFont="1" applyAlignment="1">
      <alignment horizontal="center" vertical="top"/>
    </xf>
    <xf numFmtId="0" fontId="6" fillId="0" borderId="0" xfId="2" applyFont="1" applyAlignment="1">
      <alignment horizontal="center"/>
    </xf>
    <xf numFmtId="0" fontId="11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0" fillId="0" borderId="0" xfId="2" applyFont="1" applyAlignment="1">
      <alignment horizontal="center" vertical="top"/>
    </xf>
    <xf numFmtId="0" fontId="22" fillId="0" borderId="0" xfId="0" applyFont="1" applyAlignment="1">
      <alignment horizontal="right"/>
    </xf>
    <xf numFmtId="49" fontId="8" fillId="0" borderId="0" xfId="0" applyNumberFormat="1" applyFont="1" applyAlignment="1">
      <alignment horizontal="center" vertical="top"/>
    </xf>
    <xf numFmtId="0" fontId="23" fillId="0" borderId="0" xfId="0" applyFont="1" applyAlignment="1">
      <alignment horizontal="justify" vertical="top" wrapText="1" readingOrder="1"/>
    </xf>
    <xf numFmtId="0" fontId="23" fillId="0" borderId="0" xfId="0" applyFont="1" applyAlignment="1">
      <alignment horizontal="justify" vertical="top" readingOrder="1"/>
    </xf>
    <xf numFmtId="0" fontId="26" fillId="0" borderId="0" xfId="0" applyFont="1" applyAlignment="1">
      <alignment horizontal="left" vertical="top" wrapText="1"/>
    </xf>
    <xf numFmtId="0" fontId="27" fillId="0" borderId="0" xfId="0" applyFont="1" applyAlignment="1">
      <alignment horizontal="justify" vertical="top" readingOrder="1"/>
    </xf>
    <xf numFmtId="0" fontId="26" fillId="0" borderId="0" xfId="0" applyFont="1" applyAlignment="1">
      <alignment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/>
    </xf>
    <xf numFmtId="0" fontId="26" fillId="0" borderId="0" xfId="2" applyFont="1" applyAlignment="1">
      <alignment horizontal="center"/>
    </xf>
    <xf numFmtId="0" fontId="6" fillId="0" borderId="0" xfId="0" applyFont="1" applyAlignment="1">
      <alignment horizontal="justify"/>
    </xf>
    <xf numFmtId="0" fontId="29" fillId="0" borderId="0" xfId="0" applyFont="1" applyAlignment="1">
      <alignment horizontal="left"/>
    </xf>
    <xf numFmtId="0" fontId="29" fillId="0" borderId="0" xfId="0" applyFont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6" fillId="0" borderId="0" xfId="0" applyNumberFormat="1" applyFont="1"/>
    <xf numFmtId="164" fontId="6" fillId="0" borderId="2" xfId="0" applyNumberFormat="1" applyFont="1" applyBorder="1"/>
    <xf numFmtId="164" fontId="16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9" fillId="0" borderId="0" xfId="0" applyNumberFormat="1" applyFont="1"/>
    <xf numFmtId="164" fontId="26" fillId="0" borderId="0" xfId="0" applyNumberFormat="1" applyFont="1"/>
    <xf numFmtId="164" fontId="28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18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 readingOrder="1"/>
    </xf>
    <xf numFmtId="4" fontId="19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center"/>
    </xf>
    <xf numFmtId="4" fontId="28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0" fontId="6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3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 vertical="top"/>
    </xf>
    <xf numFmtId="164" fontId="17" fillId="0" borderId="0" xfId="0" applyNumberFormat="1" applyFont="1"/>
    <xf numFmtId="0" fontId="17" fillId="0" borderId="0" xfId="0" applyFont="1" applyAlignment="1">
      <alignment horizontal="left" vertical="top"/>
    </xf>
    <xf numFmtId="0" fontId="32" fillId="0" borderId="0" xfId="0" applyFont="1" applyAlignment="1">
      <alignment horizontal="left"/>
    </xf>
    <xf numFmtId="0" fontId="17" fillId="0" borderId="0" xfId="0" applyFont="1"/>
    <xf numFmtId="164" fontId="17" fillId="0" borderId="0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30" fillId="0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34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4" fontId="35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left"/>
    </xf>
    <xf numFmtId="0" fontId="35" fillId="0" borderId="0" xfId="0" applyFont="1"/>
    <xf numFmtId="49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164" fontId="35" fillId="0" borderId="0" xfId="0" applyNumberFormat="1" applyFont="1" applyBorder="1" applyAlignment="1">
      <alignment horizontal="right"/>
    </xf>
    <xf numFmtId="0" fontId="35" fillId="0" borderId="0" xfId="0" applyFont="1" applyBorder="1" applyAlignment="1">
      <alignment horizontal="left"/>
    </xf>
    <xf numFmtId="0" fontId="35" fillId="0" borderId="0" xfId="0" applyFont="1" applyBorder="1"/>
    <xf numFmtId="164" fontId="35" fillId="0" borderId="2" xfId="0" applyNumberFormat="1" applyFont="1" applyBorder="1" applyAlignment="1">
      <alignment horizontal="right"/>
    </xf>
    <xf numFmtId="49" fontId="17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wrapText="1"/>
    </xf>
    <xf numFmtId="0" fontId="17" fillId="0" borderId="0" xfId="0" applyFont="1" applyBorder="1" applyAlignment="1">
      <alignment horizontal="right"/>
    </xf>
    <xf numFmtId="0" fontId="11" fillId="0" borderId="0" xfId="0" applyFont="1" applyBorder="1" applyAlignment="1"/>
    <xf numFmtId="0" fontId="17" fillId="0" borderId="3" xfId="0" applyFont="1" applyBorder="1" applyAlignment="1">
      <alignment horizontal="right" vertical="top"/>
    </xf>
    <xf numFmtId="0" fontId="17" fillId="0" borderId="3" xfId="0" applyFont="1" applyBorder="1" applyAlignment="1">
      <alignment horizontal="right"/>
    </xf>
    <xf numFmtId="0" fontId="17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0" fontId="35" fillId="0" borderId="0" xfId="0" applyFont="1" applyBorder="1" applyAlignment="1"/>
    <xf numFmtId="49" fontId="17" fillId="0" borderId="0" xfId="0" applyNumberFormat="1" applyFont="1" applyAlignment="1">
      <alignment horizontal="right" vertical="top"/>
    </xf>
    <xf numFmtId="0" fontId="35" fillId="0" borderId="0" xfId="0" applyFont="1" applyAlignment="1">
      <alignment horizontal="right"/>
    </xf>
    <xf numFmtId="0" fontId="17" fillId="0" borderId="0" xfId="0" applyFont="1" applyBorder="1" applyAlignment="1"/>
    <xf numFmtId="0" fontId="33" fillId="0" borderId="0" xfId="0" applyFont="1" applyAlignment="1">
      <alignment horizontal="center"/>
    </xf>
  </cellXfs>
  <cellStyles count="4">
    <cellStyle name="Excel Built-in Normal" xfId="1" xr:uid="{00000000-0005-0000-0000-000000000000}"/>
    <cellStyle name="Normal" xfId="0" builtinId="0"/>
    <cellStyle name="Normal 46" xfId="3" xr:uid="{00000000-0005-0000-0000-000001000000}"/>
    <cellStyle name="Normal_TROSKOVNIK-revizija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5"/>
  <sheetViews>
    <sheetView tabSelected="1" view="pageBreakPreview" topLeftCell="A43" zoomScale="60" zoomScaleNormal="100" workbookViewId="0">
      <selection activeCell="K74" sqref="K74"/>
    </sheetView>
  </sheetViews>
  <sheetFormatPr defaultRowHeight="14.25"/>
  <cols>
    <col min="1" max="1" width="4.75" style="3" customWidth="1"/>
    <col min="2" max="2" width="47.25" customWidth="1"/>
    <col min="3" max="3" width="6.25" style="17" bestFit="1" customWidth="1"/>
    <col min="4" max="4" width="4.75" style="17" customWidth="1"/>
    <col min="5" max="5" width="8.25" style="64" customWidth="1"/>
    <col min="6" max="6" width="11.5" style="53" bestFit="1" customWidth="1"/>
    <col min="7" max="7" width="8" style="30" bestFit="1" customWidth="1"/>
  </cols>
  <sheetData>
    <row r="1" spans="1:7" ht="20.25">
      <c r="A1" s="13" t="s">
        <v>29</v>
      </c>
      <c r="B1" s="8"/>
    </row>
    <row r="2" spans="1:7" ht="20.25">
      <c r="A2" s="2"/>
      <c r="B2" s="1"/>
    </row>
    <row r="3" spans="1:7" ht="15">
      <c r="A3" s="3" t="s">
        <v>2</v>
      </c>
      <c r="B3" s="115" t="s">
        <v>7</v>
      </c>
      <c r="C3" s="116"/>
      <c r="D3" s="116"/>
      <c r="E3" s="116"/>
      <c r="F3" s="116"/>
    </row>
    <row r="4" spans="1:7">
      <c r="B4" s="117" t="s">
        <v>73</v>
      </c>
      <c r="C4" s="116"/>
      <c r="D4" s="116"/>
      <c r="E4" s="116"/>
      <c r="F4" s="116"/>
    </row>
    <row r="5" spans="1:7">
      <c r="A5" s="3" t="s">
        <v>2</v>
      </c>
    </row>
    <row r="6" spans="1:7" ht="15">
      <c r="A6" s="14" t="s">
        <v>14</v>
      </c>
      <c r="B6" s="15" t="s">
        <v>0</v>
      </c>
      <c r="C6" s="34" t="s">
        <v>15</v>
      </c>
      <c r="D6" s="34" t="s">
        <v>19</v>
      </c>
      <c r="E6" s="65" t="s">
        <v>17</v>
      </c>
      <c r="F6" s="54" t="s">
        <v>18</v>
      </c>
    </row>
    <row r="7" spans="1:7">
      <c r="B7" s="16"/>
    </row>
    <row r="8" spans="1:7" s="20" customFormat="1" ht="15.75">
      <c r="A8" s="4" t="s">
        <v>13</v>
      </c>
      <c r="B8" s="5" t="s">
        <v>20</v>
      </c>
      <c r="C8" s="33"/>
      <c r="D8" s="33"/>
      <c r="E8" s="66"/>
      <c r="F8" s="55"/>
      <c r="G8" s="31"/>
    </row>
    <row r="9" spans="1:7" s="20" customFormat="1" ht="15.75">
      <c r="A9" s="4"/>
      <c r="B9" s="5"/>
      <c r="C9" s="33"/>
      <c r="D9" s="33"/>
      <c r="E9" s="66"/>
      <c r="F9" s="55"/>
      <c r="G9" s="31"/>
    </row>
    <row r="10" spans="1:7" s="20" customFormat="1" ht="227.25" customHeight="1">
      <c r="A10" s="38" t="s">
        <v>3</v>
      </c>
      <c r="B10" s="39" t="s">
        <v>71</v>
      </c>
      <c r="C10" s="17" t="s">
        <v>1</v>
      </c>
      <c r="D10" s="17">
        <v>1</v>
      </c>
      <c r="E10" s="67">
        <v>0</v>
      </c>
      <c r="F10" s="56">
        <f>D10*E10</f>
        <v>0</v>
      </c>
      <c r="G10" s="31"/>
    </row>
    <row r="11" spans="1:7" s="20" customFormat="1" ht="15.75">
      <c r="A11" s="4"/>
      <c r="B11" s="5"/>
      <c r="C11" s="33"/>
      <c r="D11" s="33"/>
      <c r="E11" s="66"/>
      <c r="F11" s="55"/>
      <c r="G11" s="31"/>
    </row>
    <row r="12" spans="1:7" s="20" customFormat="1" ht="76.5" customHeight="1">
      <c r="A12" s="38" t="s">
        <v>4</v>
      </c>
      <c r="B12" s="40" t="s">
        <v>30</v>
      </c>
      <c r="C12" s="17" t="s">
        <v>1</v>
      </c>
      <c r="D12" s="17">
        <v>2</v>
      </c>
      <c r="E12" s="67">
        <v>0</v>
      </c>
      <c r="F12" s="56">
        <f>D12*E12</f>
        <v>0</v>
      </c>
      <c r="G12" s="31"/>
    </row>
    <row r="13" spans="1:7" s="20" customFormat="1" ht="21.75" customHeight="1">
      <c r="A13" s="38"/>
      <c r="B13" s="42"/>
      <c r="C13" s="17"/>
      <c r="D13" s="17"/>
      <c r="E13" s="67"/>
      <c r="F13" s="56"/>
      <c r="G13" s="31"/>
    </row>
    <row r="14" spans="1:7" s="20" customFormat="1" ht="15.75">
      <c r="A14" s="4"/>
      <c r="B14" s="5"/>
      <c r="C14" s="33"/>
      <c r="D14" s="33"/>
      <c r="E14" s="66"/>
      <c r="F14" s="55"/>
      <c r="G14" s="31"/>
    </row>
    <row r="15" spans="1:7" ht="186">
      <c r="A15" s="23" t="s">
        <v>5</v>
      </c>
      <c r="B15" s="44" t="s">
        <v>31</v>
      </c>
      <c r="C15" s="18" t="s">
        <v>1</v>
      </c>
      <c r="D15" s="18">
        <v>1</v>
      </c>
      <c r="E15" s="67">
        <v>0</v>
      </c>
      <c r="F15" s="56">
        <f>D15*E15</f>
        <v>0</v>
      </c>
      <c r="G15"/>
    </row>
    <row r="16" spans="1:7">
      <c r="A16" s="23"/>
      <c r="B16" s="43"/>
      <c r="C16" s="18"/>
      <c r="D16" s="18"/>
      <c r="E16" s="67"/>
      <c r="F16" s="56"/>
      <c r="G16"/>
    </row>
    <row r="17" spans="1:7">
      <c r="A17" s="23"/>
      <c r="B17" s="22"/>
      <c r="C17" s="18"/>
      <c r="D17" s="18"/>
      <c r="E17" s="67"/>
      <c r="F17" s="56"/>
      <c r="G17"/>
    </row>
    <row r="18" spans="1:7" ht="42.75">
      <c r="A18" s="75" t="s">
        <v>6</v>
      </c>
      <c r="B18" s="76" t="s">
        <v>21</v>
      </c>
      <c r="C18" s="77" t="s">
        <v>10</v>
      </c>
      <c r="D18" s="77">
        <v>1</v>
      </c>
      <c r="E18" s="78">
        <v>0</v>
      </c>
      <c r="F18" s="79">
        <f>D18*E18</f>
        <v>0</v>
      </c>
      <c r="G18"/>
    </row>
    <row r="19" spans="1:7">
      <c r="A19" s="75"/>
      <c r="B19" s="76"/>
      <c r="C19" s="77"/>
      <c r="D19" s="77"/>
      <c r="E19" s="78"/>
      <c r="F19" s="79"/>
      <c r="G19"/>
    </row>
    <row r="20" spans="1:7">
      <c r="A20" s="50" t="s">
        <v>8</v>
      </c>
      <c r="B20" s="51" t="s">
        <v>68</v>
      </c>
      <c r="C20" s="52" t="s">
        <v>10</v>
      </c>
      <c r="D20" s="52">
        <v>1</v>
      </c>
      <c r="E20" s="68">
        <v>0</v>
      </c>
      <c r="F20" s="57">
        <f>D20*E20</f>
        <v>0</v>
      </c>
      <c r="G20"/>
    </row>
    <row r="21" spans="1:7" s="83" customFormat="1" ht="15.75">
      <c r="A21" s="84"/>
      <c r="B21" s="118" t="s">
        <v>32</v>
      </c>
      <c r="C21" s="119"/>
      <c r="D21" s="119"/>
      <c r="E21" s="119"/>
      <c r="F21" s="85">
        <f>SUM(F10:F20)</f>
        <v>0</v>
      </c>
    </row>
    <row r="22" spans="1:7" s="20" customFormat="1" ht="15.75">
      <c r="A22" s="4"/>
      <c r="B22" s="5"/>
      <c r="C22" s="33"/>
      <c r="D22" s="33"/>
      <c r="E22" s="66"/>
      <c r="F22" s="91"/>
      <c r="G22" s="31"/>
    </row>
    <row r="23" spans="1:7" ht="15.75" customHeight="1">
      <c r="A23" s="11"/>
      <c r="B23" s="12"/>
      <c r="C23" s="35"/>
      <c r="D23" s="35"/>
      <c r="E23" s="69"/>
      <c r="F23" s="58"/>
    </row>
    <row r="24" spans="1:7" s="21" customFormat="1" ht="18.75">
      <c r="A24" s="9" t="s">
        <v>24</v>
      </c>
      <c r="B24" s="10" t="s">
        <v>22</v>
      </c>
      <c r="C24" s="26"/>
      <c r="D24" s="26"/>
      <c r="E24" s="70"/>
      <c r="F24" s="59"/>
      <c r="G24" s="32"/>
    </row>
    <row r="25" spans="1:7" s="21" customFormat="1">
      <c r="A25" s="27"/>
      <c r="B25" s="22"/>
      <c r="C25" s="28"/>
      <c r="D25" s="28"/>
      <c r="E25" s="67"/>
      <c r="F25" s="56"/>
      <c r="G25" s="32"/>
    </row>
    <row r="26" spans="1:7" s="21" customFormat="1" ht="42.75">
      <c r="A26" s="27" t="s">
        <v>3</v>
      </c>
      <c r="B26" s="22" t="s">
        <v>42</v>
      </c>
      <c r="C26" s="28" t="s">
        <v>1</v>
      </c>
      <c r="D26" s="28">
        <v>1</v>
      </c>
      <c r="E26" s="67">
        <v>0</v>
      </c>
      <c r="F26" s="56">
        <f>D26*E26</f>
        <v>0</v>
      </c>
      <c r="G26" s="32"/>
    </row>
    <row r="27" spans="1:7" s="21" customFormat="1">
      <c r="A27" s="27"/>
      <c r="B27" s="22"/>
      <c r="C27" s="28"/>
      <c r="D27" s="28"/>
      <c r="E27" s="71"/>
      <c r="F27" s="60"/>
      <c r="G27" s="32"/>
    </row>
    <row r="28" spans="1:7" s="21" customFormat="1" ht="42.75">
      <c r="A28" s="27" t="s">
        <v>4</v>
      </c>
      <c r="B28" s="22" t="s">
        <v>43</v>
      </c>
      <c r="C28" s="28" t="s">
        <v>10</v>
      </c>
      <c r="D28" s="28">
        <v>1</v>
      </c>
      <c r="E28" s="67">
        <v>0</v>
      </c>
      <c r="F28" s="56">
        <f>D28*E28</f>
        <v>0</v>
      </c>
      <c r="G28" s="32"/>
    </row>
    <row r="29" spans="1:7" s="21" customFormat="1">
      <c r="A29" s="27"/>
      <c r="B29" s="22"/>
      <c r="C29" s="28"/>
      <c r="D29" s="28"/>
      <c r="E29" s="67"/>
      <c r="F29" s="56"/>
      <c r="G29" s="32"/>
    </row>
    <row r="30" spans="1:7" s="21" customFormat="1" ht="42.75">
      <c r="A30" s="27" t="s">
        <v>5</v>
      </c>
      <c r="B30" s="22" t="s">
        <v>44</v>
      </c>
      <c r="C30" s="28" t="s">
        <v>35</v>
      </c>
      <c r="D30" s="28">
        <v>4</v>
      </c>
      <c r="E30" s="67">
        <v>0</v>
      </c>
      <c r="F30" s="56">
        <f>D30*E30</f>
        <v>0</v>
      </c>
      <c r="G30" s="32"/>
    </row>
    <row r="31" spans="1:7" s="21" customFormat="1">
      <c r="A31" s="27"/>
      <c r="B31" s="22"/>
      <c r="C31" s="28"/>
      <c r="D31" s="28"/>
      <c r="E31" s="67"/>
      <c r="F31" s="56"/>
      <c r="G31" s="32"/>
    </row>
    <row r="32" spans="1:7" s="21" customFormat="1" ht="57">
      <c r="A32" s="27" t="s">
        <v>6</v>
      </c>
      <c r="B32" s="22" t="s">
        <v>36</v>
      </c>
      <c r="C32" s="28" t="s">
        <v>34</v>
      </c>
      <c r="D32" s="28">
        <v>2</v>
      </c>
      <c r="E32" s="67">
        <v>0</v>
      </c>
      <c r="F32" s="56">
        <f>D32*E32</f>
        <v>0</v>
      </c>
      <c r="G32" s="32"/>
    </row>
    <row r="33" spans="1:7" s="21" customFormat="1">
      <c r="A33" s="27"/>
      <c r="B33" s="22"/>
      <c r="C33" s="28"/>
      <c r="D33" s="28"/>
      <c r="E33" s="67"/>
      <c r="F33" s="56"/>
      <c r="G33" s="32"/>
    </row>
    <row r="34" spans="1:7" s="21" customFormat="1" ht="57">
      <c r="A34" s="27" t="s">
        <v>8</v>
      </c>
      <c r="B34" s="22" t="s">
        <v>45</v>
      </c>
      <c r="C34" s="28" t="s">
        <v>25</v>
      </c>
      <c r="D34" s="28">
        <v>1</v>
      </c>
      <c r="E34" s="67">
        <v>0</v>
      </c>
      <c r="F34" s="56">
        <f>D34*E34</f>
        <v>0</v>
      </c>
      <c r="G34" s="32"/>
    </row>
    <row r="35" spans="1:7" s="21" customFormat="1">
      <c r="A35" s="27"/>
      <c r="B35" s="22"/>
      <c r="C35" s="28"/>
      <c r="D35" s="28"/>
      <c r="E35" s="67"/>
      <c r="F35" s="56"/>
      <c r="G35" s="32"/>
    </row>
    <row r="36" spans="1:7" s="21" customFormat="1" ht="114">
      <c r="A36" s="27" t="s">
        <v>9</v>
      </c>
      <c r="B36" s="22" t="s">
        <v>46</v>
      </c>
      <c r="E36" s="70"/>
      <c r="F36" s="61"/>
      <c r="G36" s="32"/>
    </row>
    <row r="37" spans="1:7" s="21" customFormat="1">
      <c r="A37" s="27"/>
      <c r="B37" s="80" t="s">
        <v>37</v>
      </c>
      <c r="C37" s="28" t="s">
        <v>34</v>
      </c>
      <c r="D37" s="28">
        <v>5</v>
      </c>
      <c r="E37" s="67">
        <v>0</v>
      </c>
      <c r="F37" s="56">
        <f>D37*E37</f>
        <v>0</v>
      </c>
      <c r="G37" s="32"/>
    </row>
    <row r="38" spans="1:7" s="21" customFormat="1">
      <c r="A38" s="27"/>
      <c r="B38" s="80" t="s">
        <v>38</v>
      </c>
      <c r="C38" s="28" t="s">
        <v>34</v>
      </c>
      <c r="D38" s="28">
        <v>1</v>
      </c>
      <c r="E38" s="67">
        <v>0</v>
      </c>
      <c r="F38" s="56">
        <f>D38*E38</f>
        <v>0</v>
      </c>
      <c r="G38" s="32"/>
    </row>
    <row r="39" spans="1:7" s="21" customFormat="1">
      <c r="A39" s="27"/>
      <c r="B39" s="22"/>
      <c r="C39" s="46"/>
      <c r="D39" s="46"/>
      <c r="E39" s="72"/>
      <c r="F39" s="62"/>
      <c r="G39" s="32"/>
    </row>
    <row r="40" spans="1:7" s="21" customFormat="1" ht="85.5">
      <c r="A40" s="27" t="s">
        <v>16</v>
      </c>
      <c r="B40" s="22" t="s">
        <v>41</v>
      </c>
      <c r="C40" s="46"/>
      <c r="D40" s="46"/>
      <c r="E40" s="73"/>
      <c r="F40" s="63"/>
      <c r="G40" s="32"/>
    </row>
    <row r="41" spans="1:7" s="49" customFormat="1">
      <c r="A41" s="27"/>
      <c r="B41" s="22" t="s">
        <v>39</v>
      </c>
      <c r="C41" s="28" t="s">
        <v>40</v>
      </c>
      <c r="D41" s="28">
        <v>800</v>
      </c>
      <c r="E41" s="67">
        <v>0</v>
      </c>
      <c r="F41" s="56">
        <f>D41*E41</f>
        <v>0</v>
      </c>
      <c r="G41" s="48"/>
    </row>
    <row r="42" spans="1:7" s="49" customFormat="1" ht="28.5">
      <c r="A42" s="27"/>
      <c r="B42" s="22" t="s">
        <v>47</v>
      </c>
      <c r="C42" s="28" t="s">
        <v>1</v>
      </c>
      <c r="D42" s="28">
        <v>60</v>
      </c>
      <c r="E42" s="67">
        <v>0</v>
      </c>
      <c r="F42" s="56">
        <f>D42*E42</f>
        <v>0</v>
      </c>
      <c r="G42" s="48"/>
    </row>
    <row r="43" spans="1:7" s="21" customFormat="1">
      <c r="A43" s="27"/>
      <c r="B43" s="41"/>
      <c r="C43" s="46"/>
      <c r="D43" s="46"/>
      <c r="E43" s="73"/>
      <c r="F43" s="63"/>
      <c r="G43" s="32"/>
    </row>
    <row r="44" spans="1:7" s="49" customFormat="1" ht="99.75">
      <c r="A44" s="27" t="s">
        <v>26</v>
      </c>
      <c r="B44" s="22" t="s">
        <v>48</v>
      </c>
      <c r="C44" s="28" t="s">
        <v>40</v>
      </c>
      <c r="D44" s="28">
        <v>400</v>
      </c>
      <c r="E44" s="67">
        <v>0</v>
      </c>
      <c r="F44" s="56">
        <f>D44*E44</f>
        <v>0</v>
      </c>
      <c r="G44" s="48"/>
    </row>
    <row r="45" spans="1:7" s="21" customFormat="1">
      <c r="A45" s="27"/>
      <c r="B45" s="41"/>
      <c r="C45" s="28"/>
      <c r="D45" s="28"/>
      <c r="E45" s="71"/>
      <c r="F45" s="60"/>
      <c r="G45" s="32"/>
    </row>
    <row r="46" spans="1:7" s="21" customFormat="1" ht="99.75">
      <c r="A46" s="27" t="s">
        <v>27</v>
      </c>
      <c r="B46" s="22" t="s">
        <v>49</v>
      </c>
      <c r="C46" s="28" t="s">
        <v>25</v>
      </c>
      <c r="D46" s="28">
        <v>1</v>
      </c>
      <c r="E46" s="67">
        <v>0</v>
      </c>
      <c r="F46" s="56">
        <f>D46*E46</f>
        <v>0</v>
      </c>
      <c r="G46" s="32"/>
    </row>
    <row r="47" spans="1:7" s="21" customFormat="1" ht="15">
      <c r="A47" s="27"/>
      <c r="B47" s="29"/>
      <c r="C47" s="28"/>
      <c r="D47" s="28"/>
      <c r="E47" s="71"/>
      <c r="F47" s="60"/>
      <c r="G47" s="32"/>
    </row>
    <row r="48" spans="1:7" s="49" customFormat="1" ht="57">
      <c r="A48" s="27" t="s">
        <v>27</v>
      </c>
      <c r="B48" s="47" t="s">
        <v>70</v>
      </c>
      <c r="C48" s="28" t="s">
        <v>10</v>
      </c>
      <c r="D48" s="28">
        <v>1</v>
      </c>
      <c r="E48" s="67">
        <v>0</v>
      </c>
      <c r="F48" s="56">
        <f>D48*E48</f>
        <v>0</v>
      </c>
      <c r="G48" s="48"/>
    </row>
    <row r="49" spans="1:7" s="21" customFormat="1" ht="15">
      <c r="A49" s="27"/>
      <c r="B49" s="29"/>
      <c r="C49" s="28"/>
      <c r="D49" s="28"/>
      <c r="E49" s="71"/>
      <c r="F49" s="60"/>
      <c r="G49" s="32"/>
    </row>
    <row r="50" spans="1:7" s="21" customFormat="1" ht="42.75">
      <c r="A50" s="27" t="s">
        <v>28</v>
      </c>
      <c r="B50" s="45" t="s">
        <v>50</v>
      </c>
      <c r="C50" s="28" t="s">
        <v>10</v>
      </c>
      <c r="D50" s="28">
        <v>1</v>
      </c>
      <c r="E50" s="67">
        <v>0</v>
      </c>
      <c r="F50" s="56">
        <f>D50*E50</f>
        <v>0</v>
      </c>
      <c r="G50" s="32"/>
    </row>
    <row r="51" spans="1:7" s="21" customFormat="1" ht="15.75" thickBot="1">
      <c r="A51" s="27"/>
      <c r="B51" s="29"/>
      <c r="C51" s="28"/>
      <c r="D51" s="28"/>
      <c r="E51" s="71"/>
      <c r="F51" s="60"/>
      <c r="G51" s="32"/>
    </row>
    <row r="52" spans="1:7" s="83" customFormat="1" ht="15.75">
      <c r="A52" s="81"/>
      <c r="B52" s="120" t="s">
        <v>23</v>
      </c>
      <c r="C52" s="121"/>
      <c r="D52" s="121"/>
      <c r="E52" s="121"/>
      <c r="F52" s="90">
        <f>SUM(F26:F51)</f>
        <v>0</v>
      </c>
      <c r="G52" s="82"/>
    </row>
    <row r="53" spans="1:7">
      <c r="A53" s="11"/>
      <c r="B53" s="12"/>
      <c r="C53" s="35"/>
      <c r="D53" s="35"/>
      <c r="E53" s="69"/>
      <c r="F53" s="58"/>
    </row>
    <row r="54" spans="1:7" ht="15.75">
      <c r="A54" s="7"/>
      <c r="B54" s="19"/>
      <c r="C54" s="6"/>
      <c r="D54" s="6"/>
    </row>
    <row r="55" spans="1:7" s="98" customFormat="1" ht="18.75">
      <c r="A55" s="92" t="s">
        <v>51</v>
      </c>
      <c r="B55" s="93" t="s">
        <v>54</v>
      </c>
      <c r="C55" s="94"/>
      <c r="D55" s="94"/>
      <c r="E55" s="95"/>
      <c r="F55" s="96"/>
      <c r="G55" s="97"/>
    </row>
    <row r="56" spans="1:7" s="21" customFormat="1" ht="15.75">
      <c r="A56" s="24"/>
      <c r="B56" s="25"/>
      <c r="C56" s="26"/>
      <c r="D56" s="26"/>
      <c r="E56" s="70"/>
      <c r="F56" s="59"/>
      <c r="G56" s="32"/>
    </row>
    <row r="57" spans="1:7" s="21" customFormat="1" ht="213.75">
      <c r="A57" s="27" t="s">
        <v>3</v>
      </c>
      <c r="B57" s="22" t="s">
        <v>55</v>
      </c>
      <c r="C57" s="28" t="s">
        <v>25</v>
      </c>
      <c r="D57" s="28">
        <v>1</v>
      </c>
      <c r="E57" s="67">
        <v>0</v>
      </c>
      <c r="F57" s="56">
        <f>D57*E57</f>
        <v>0</v>
      </c>
      <c r="G57" s="32"/>
    </row>
    <row r="58" spans="1:7" s="21" customFormat="1">
      <c r="A58" s="27"/>
      <c r="B58" s="22"/>
      <c r="C58" s="28"/>
      <c r="D58" s="28"/>
      <c r="E58" s="71"/>
      <c r="F58" s="60"/>
      <c r="G58" s="32"/>
    </row>
    <row r="59" spans="1:7" s="21" customFormat="1" ht="28.5">
      <c r="A59" s="27" t="s">
        <v>4</v>
      </c>
      <c r="B59" s="22" t="s">
        <v>56</v>
      </c>
      <c r="C59" s="28"/>
      <c r="D59" s="28"/>
      <c r="E59" s="67"/>
      <c r="F59" s="56"/>
      <c r="G59" s="32"/>
    </row>
    <row r="60" spans="1:7" s="21" customFormat="1">
      <c r="A60" s="27"/>
      <c r="B60" s="22" t="s">
        <v>57</v>
      </c>
      <c r="C60" s="28" t="s">
        <v>58</v>
      </c>
      <c r="D60" s="28">
        <v>25</v>
      </c>
      <c r="E60" s="67">
        <v>0</v>
      </c>
      <c r="F60" s="56">
        <f t="shared" ref="F60:F62" si="0">D60*E60</f>
        <v>0</v>
      </c>
      <c r="G60" s="32"/>
    </row>
    <row r="61" spans="1:7" s="21" customFormat="1">
      <c r="A61" s="27"/>
      <c r="B61" s="22" t="s">
        <v>59</v>
      </c>
      <c r="C61" s="28" t="s">
        <v>58</v>
      </c>
      <c r="D61" s="28">
        <v>25</v>
      </c>
      <c r="E61" s="67">
        <v>0</v>
      </c>
      <c r="F61" s="56">
        <f t="shared" si="0"/>
        <v>0</v>
      </c>
      <c r="G61" s="32"/>
    </row>
    <row r="62" spans="1:7" s="21" customFormat="1" ht="28.5">
      <c r="A62" s="27"/>
      <c r="B62" s="22" t="s">
        <v>60</v>
      </c>
      <c r="C62" s="28" t="s">
        <v>58</v>
      </c>
      <c r="D62" s="28">
        <v>40</v>
      </c>
      <c r="E62" s="67">
        <v>0</v>
      </c>
      <c r="F62" s="56">
        <f t="shared" si="0"/>
        <v>0</v>
      </c>
      <c r="G62" s="32"/>
    </row>
    <row r="63" spans="1:7" s="21" customFormat="1">
      <c r="A63" s="27"/>
      <c r="B63" s="22"/>
      <c r="C63" s="28"/>
      <c r="D63" s="28"/>
      <c r="E63" s="67"/>
      <c r="F63" s="56"/>
      <c r="G63" s="32"/>
    </row>
    <row r="64" spans="1:7" s="21" customFormat="1">
      <c r="A64" s="27" t="s">
        <v>5</v>
      </c>
      <c r="B64" s="22" t="s">
        <v>61</v>
      </c>
      <c r="C64" s="28" t="s">
        <v>62</v>
      </c>
      <c r="D64" s="28">
        <v>1</v>
      </c>
      <c r="E64" s="67">
        <v>0</v>
      </c>
      <c r="F64" s="56">
        <f>D64*E64</f>
        <v>0</v>
      </c>
      <c r="G64" s="32"/>
    </row>
    <row r="65" spans="1:7" s="21" customFormat="1">
      <c r="A65" s="27"/>
      <c r="B65" s="22"/>
      <c r="C65" s="28"/>
      <c r="D65" s="28"/>
      <c r="E65" s="67"/>
      <c r="F65" s="56"/>
      <c r="G65" s="32"/>
    </row>
    <row r="66" spans="1:7" s="21" customFormat="1" ht="42.75">
      <c r="A66" s="27" t="s">
        <v>6</v>
      </c>
      <c r="B66" s="22" t="s">
        <v>63</v>
      </c>
      <c r="C66" s="28" t="s">
        <v>62</v>
      </c>
      <c r="D66" s="28">
        <v>1</v>
      </c>
      <c r="E66" s="67">
        <v>0</v>
      </c>
      <c r="F66" s="56">
        <f>D66*E66</f>
        <v>0</v>
      </c>
      <c r="G66" s="32"/>
    </row>
    <row r="67" spans="1:7" s="21" customFormat="1">
      <c r="A67" s="27"/>
      <c r="B67" s="22"/>
      <c r="C67" s="28"/>
      <c r="D67" s="28"/>
      <c r="E67" s="67"/>
      <c r="F67" s="56"/>
      <c r="G67" s="32"/>
    </row>
    <row r="68" spans="1:7" s="21" customFormat="1" ht="86.25">
      <c r="A68" s="27" t="s">
        <v>8</v>
      </c>
      <c r="B68" s="22" t="s">
        <v>72</v>
      </c>
      <c r="C68" s="28" t="s">
        <v>25</v>
      </c>
      <c r="D68" s="28">
        <v>1</v>
      </c>
      <c r="E68" s="67">
        <v>0</v>
      </c>
      <c r="F68" s="56">
        <f>D68*E68</f>
        <v>0</v>
      </c>
      <c r="G68" s="32"/>
    </row>
    <row r="69" spans="1:7" s="21" customFormat="1" ht="71.25">
      <c r="A69" s="27"/>
      <c r="B69" s="22" t="s">
        <v>64</v>
      </c>
      <c r="C69" s="28" t="s">
        <v>58</v>
      </c>
      <c r="D69" s="28">
        <v>25</v>
      </c>
      <c r="E69" s="67">
        <v>0</v>
      </c>
      <c r="F69" s="56">
        <f t="shared" ref="F69:F71" si="1">D69*E69</f>
        <v>0</v>
      </c>
      <c r="G69" s="32"/>
    </row>
    <row r="70" spans="1:7" s="21" customFormat="1" ht="42.75">
      <c r="A70" s="27"/>
      <c r="B70" s="22" t="s">
        <v>65</v>
      </c>
      <c r="C70" s="28" t="s">
        <v>58</v>
      </c>
      <c r="D70" s="28">
        <v>20</v>
      </c>
      <c r="E70" s="67">
        <v>0</v>
      </c>
      <c r="F70" s="56">
        <f t="shared" si="1"/>
        <v>0</v>
      </c>
      <c r="G70" s="32"/>
    </row>
    <row r="71" spans="1:7" s="21" customFormat="1" ht="28.5">
      <c r="A71" s="27"/>
      <c r="B71" s="22" t="s">
        <v>66</v>
      </c>
      <c r="C71" s="28" t="s">
        <v>58</v>
      </c>
      <c r="D71" s="28">
        <v>10</v>
      </c>
      <c r="E71" s="67">
        <v>0</v>
      </c>
      <c r="F71" s="56">
        <f t="shared" si="1"/>
        <v>0</v>
      </c>
      <c r="G71" s="32"/>
    </row>
    <row r="72" spans="1:7" s="21" customFormat="1">
      <c r="A72" s="27"/>
      <c r="B72" s="22"/>
      <c r="C72" s="28"/>
      <c r="D72" s="28"/>
      <c r="E72" s="67"/>
      <c r="F72" s="56"/>
      <c r="G72" s="32"/>
    </row>
    <row r="73" spans="1:7" s="88" customFormat="1" ht="15.75">
      <c r="A73" s="86"/>
      <c r="B73" s="122" t="s">
        <v>67</v>
      </c>
      <c r="C73" s="123"/>
      <c r="D73" s="123"/>
      <c r="E73" s="123"/>
      <c r="F73" s="89">
        <f>SUM(F57:F72)</f>
        <v>0</v>
      </c>
      <c r="G73" s="87"/>
    </row>
    <row r="74" spans="1:7">
      <c r="A74" s="99"/>
    </row>
    <row r="75" spans="1:7">
      <c r="A75" s="99"/>
    </row>
    <row r="76" spans="1:7">
      <c r="A76" s="99"/>
    </row>
    <row r="77" spans="1:7">
      <c r="A77" s="99"/>
    </row>
    <row r="78" spans="1:7">
      <c r="A78" s="99"/>
    </row>
    <row r="79" spans="1:7">
      <c r="A79" s="99"/>
    </row>
    <row r="80" spans="1:7">
      <c r="A80" s="99"/>
    </row>
    <row r="81" spans="1:1">
      <c r="A81" s="99"/>
    </row>
    <row r="82" spans="1:1">
      <c r="A82" s="99"/>
    </row>
    <row r="83" spans="1:1">
      <c r="A83" s="99"/>
    </row>
    <row r="84" spans="1:1">
      <c r="A84" s="99"/>
    </row>
    <row r="85" spans="1:1">
      <c r="A85" s="99"/>
    </row>
    <row r="86" spans="1:1">
      <c r="A86" s="99"/>
    </row>
    <row r="87" spans="1:1">
      <c r="A87" s="99"/>
    </row>
    <row r="88" spans="1:1">
      <c r="A88" s="99"/>
    </row>
    <row r="185" spans="1:6" s="21" customFormat="1" ht="15">
      <c r="A185" s="24"/>
      <c r="B185" s="37"/>
      <c r="C185" s="36"/>
      <c r="D185" s="26"/>
      <c r="E185" s="70"/>
      <c r="F185" s="61"/>
    </row>
  </sheetData>
  <mergeCells count="5">
    <mergeCell ref="B3:F3"/>
    <mergeCell ref="B4:F4"/>
    <mergeCell ref="B21:E21"/>
    <mergeCell ref="B52:E52"/>
    <mergeCell ref="B73:E73"/>
  </mergeCells>
  <pageMargins left="0.75" right="0.75" top="1" bottom="1" header="0.5" footer="0.5"/>
  <pageSetup paperSize="9" scale="96" orientation="portrait" horizontalDpi="4294967293" verticalDpi="4294967293" r:id="rId1"/>
  <rowBreaks count="3" manualBreakCount="3">
    <brk id="16" max="16383" man="1"/>
    <brk id="39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G13"/>
  <sheetViews>
    <sheetView view="pageBreakPreview" zoomScale="60" zoomScaleNormal="100" workbookViewId="0">
      <selection activeCell="E21" sqref="E21"/>
    </sheetView>
  </sheetViews>
  <sheetFormatPr defaultRowHeight="14.25"/>
  <cols>
    <col min="1" max="1" width="6.25" customWidth="1"/>
    <col min="5" max="5" width="11.625" customWidth="1"/>
    <col min="6" max="6" width="20.125" style="74" customWidth="1"/>
  </cols>
  <sheetData>
    <row r="6" spans="1:7" ht="18">
      <c r="A6" s="129" t="s">
        <v>69</v>
      </c>
      <c r="B6" s="129"/>
      <c r="C6" s="129"/>
      <c r="D6" s="129"/>
      <c r="E6" s="129"/>
      <c r="F6" s="129"/>
    </row>
    <row r="8" spans="1:7" s="106" customFormat="1" ht="15.75">
      <c r="A8" s="100" t="s">
        <v>13</v>
      </c>
      <c r="B8" s="88" t="s">
        <v>33</v>
      </c>
      <c r="C8" s="101"/>
      <c r="D8" s="102"/>
      <c r="E8" s="103"/>
      <c r="F8" s="104">
        <f>'ZLD-TUNEL'!F21</f>
        <v>0</v>
      </c>
      <c r="G8" s="105"/>
    </row>
    <row r="9" spans="1:7" s="106" customFormat="1" ht="15.75">
      <c r="A9" s="107" t="s">
        <v>24</v>
      </c>
      <c r="B9" s="88" t="s">
        <v>52</v>
      </c>
      <c r="C9" s="108"/>
      <c r="D9" s="108"/>
      <c r="E9" s="103"/>
      <c r="F9" s="104">
        <f>'ZLD-TUNEL'!F52</f>
        <v>0</v>
      </c>
      <c r="G9" s="105"/>
    </row>
    <row r="10" spans="1:7" s="112" customFormat="1" ht="15.75">
      <c r="A10" s="109" t="s">
        <v>51</v>
      </c>
      <c r="B10" s="128" t="s">
        <v>53</v>
      </c>
      <c r="C10" s="125"/>
      <c r="D10" s="125"/>
      <c r="E10" s="125"/>
      <c r="F10" s="110">
        <f>'ZLD-TUNEL'!F73</f>
        <v>0</v>
      </c>
      <c r="G10" s="111"/>
    </row>
    <row r="11" spans="1:7" s="106" customFormat="1" ht="15.75">
      <c r="A11" s="114"/>
      <c r="B11" s="124" t="s">
        <v>11</v>
      </c>
      <c r="C11" s="125"/>
      <c r="D11" s="125"/>
      <c r="E11" s="125"/>
      <c r="F11" s="104">
        <f>SUM(F8:F10)</f>
        <v>0</v>
      </c>
      <c r="G11" s="105"/>
    </row>
    <row r="12" spans="1:7" s="106" customFormat="1" ht="15.75">
      <c r="A12" s="126" t="s">
        <v>74</v>
      </c>
      <c r="B12" s="127"/>
      <c r="C12" s="127"/>
      <c r="D12" s="127"/>
      <c r="E12" s="127"/>
      <c r="F12" s="113">
        <f>0.25*F11</f>
        <v>0</v>
      </c>
      <c r="G12" s="105"/>
    </row>
    <row r="13" spans="1:7" s="106" customFormat="1" ht="15.75">
      <c r="A13" s="126" t="s">
        <v>12</v>
      </c>
      <c r="B13" s="127"/>
      <c r="C13" s="127"/>
      <c r="D13" s="127"/>
      <c r="E13" s="127"/>
      <c r="F13" s="104">
        <f>F11+F12</f>
        <v>0</v>
      </c>
      <c r="G13" s="105"/>
    </row>
  </sheetData>
  <mergeCells count="5">
    <mergeCell ref="B11:E11"/>
    <mergeCell ref="A12:E12"/>
    <mergeCell ref="A13:E13"/>
    <mergeCell ref="B10:E10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ZLD-TUNEL</vt:lpstr>
      <vt:lpstr>REKAPITULACIJA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Matal</dc:creator>
  <cp:lastModifiedBy>Periša Klaić</cp:lastModifiedBy>
  <cp:lastPrinted>2024-08-08T09:44:10Z</cp:lastPrinted>
  <dcterms:created xsi:type="dcterms:W3CDTF">2018-09-11T07:54:08Z</dcterms:created>
  <dcterms:modified xsi:type="dcterms:W3CDTF">2024-12-24T09:47:15Z</dcterms:modified>
</cp:coreProperties>
</file>